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cconnect-my.sharepoint.com/personal/jadelcourt_ncdot_gov/Documents/1 - Safe Routes to School/Strategic Plan/Task 6 - NI Program Redesign/"/>
    </mc:Choice>
  </mc:AlternateContent>
  <xr:revisionPtr revIDLastSave="44" documentId="8_{AD1F8172-99DC-4DB7-AA18-3F133A09A9F7}" xr6:coauthVersionLast="47" xr6:coauthVersionMax="47" xr10:uidLastSave="{1C30B95F-96CB-4919-A734-B4E8C7BD4E59}"/>
  <bookViews>
    <workbookView xWindow="-120" yWindow="-120" windowWidth="29040" windowHeight="17520" xr2:uid="{00000000-000D-0000-FFFF-FFFF00000000}"/>
  </bookViews>
  <sheets>
    <sheet name="Budget" sheetId="2" r:id="rId1"/>
    <sheet name="Example Budge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" i="2" l="1"/>
  <c r="G51" i="2"/>
  <c r="F50" i="2"/>
  <c r="J50" i="2" s="1"/>
  <c r="F49" i="2"/>
  <c r="J49" i="2" s="1"/>
  <c r="J48" i="2"/>
  <c r="F48" i="2"/>
  <c r="F47" i="2"/>
  <c r="J47" i="2" s="1"/>
  <c r="F46" i="2"/>
  <c r="J46" i="2" s="1"/>
  <c r="F45" i="2"/>
  <c r="J45" i="2" s="1"/>
  <c r="F44" i="2"/>
  <c r="J44" i="2" s="1"/>
  <c r="F43" i="2"/>
  <c r="J43" i="2" s="1"/>
  <c r="F42" i="2"/>
  <c r="J42" i="2" s="1"/>
  <c r="F41" i="2"/>
  <c r="J41" i="2" s="1"/>
  <c r="F40" i="2"/>
  <c r="J40" i="2" s="1"/>
  <c r="F39" i="2"/>
  <c r="J39" i="2" s="1"/>
  <c r="F38" i="2"/>
  <c r="J38" i="2" s="1"/>
  <c r="F37" i="2"/>
  <c r="J37" i="2" s="1"/>
  <c r="F36" i="2"/>
  <c r="J36" i="2" s="1"/>
  <c r="F35" i="2"/>
  <c r="J35" i="2" s="1"/>
  <c r="F34" i="2"/>
  <c r="J34" i="2" s="1"/>
  <c r="F33" i="2"/>
  <c r="J33" i="2" s="1"/>
  <c r="F32" i="2"/>
  <c r="J32" i="2" s="1"/>
  <c r="F31" i="2"/>
  <c r="J31" i="2" s="1"/>
  <c r="F30" i="2"/>
  <c r="J30" i="2" s="1"/>
  <c r="F29" i="2"/>
  <c r="J29" i="2" s="1"/>
  <c r="F28" i="2"/>
  <c r="J28" i="2" s="1"/>
  <c r="F27" i="2"/>
  <c r="J27" i="2" s="1"/>
  <c r="F26" i="2"/>
  <c r="J26" i="2" s="1"/>
  <c r="F25" i="2"/>
  <c r="J25" i="2" s="1"/>
  <c r="F24" i="2"/>
  <c r="J24" i="2" s="1"/>
  <c r="F23" i="2"/>
  <c r="F22" i="2"/>
  <c r="J22" i="2" s="1"/>
  <c r="F21" i="2"/>
  <c r="J21" i="2" s="1"/>
  <c r="G6" i="2"/>
  <c r="G5" i="2"/>
  <c r="H12" i="1"/>
  <c r="G12" i="1"/>
  <c r="F12" i="1"/>
  <c r="G4" i="2" l="1"/>
  <c r="G7" i="2" s="1"/>
  <c r="H7" i="2" s="1"/>
  <c r="J23" i="2"/>
  <c r="F51" i="2"/>
  <c r="J51" i="2" s="1"/>
  <c r="G8" i="2" l="1"/>
  <c r="H8" i="2" s="1"/>
</calcChain>
</file>

<file path=xl/sharedStrings.xml><?xml version="1.0" encoding="utf-8"?>
<sst xmlns="http://schemas.openxmlformats.org/spreadsheetml/2006/main" count="92" uniqueCount="71">
  <si>
    <t>2026 NCDOT Safe Routes to School Budget and Justification</t>
  </si>
  <si>
    <t>Applicant Information</t>
  </si>
  <si>
    <t>Budget Summary</t>
  </si>
  <si>
    <t>Amount</t>
  </si>
  <si>
    <t>Note</t>
  </si>
  <si>
    <t>Lead Agency</t>
  </si>
  <si>
    <t>Total Project Cost</t>
  </si>
  <si>
    <t>Calculated from budget detail</t>
  </si>
  <si>
    <t>Project Title</t>
  </si>
  <si>
    <t>NCDOT Request</t>
  </si>
  <si>
    <t>Amount requested from NCDOT</t>
  </si>
  <si>
    <t>Prepared By</t>
  </si>
  <si>
    <t>Local Match</t>
  </si>
  <si>
    <t>Applicant and partner contribution</t>
  </si>
  <si>
    <t>Date</t>
  </si>
  <si>
    <t>Match Percentage</t>
  </si>
  <si>
    <t>Request + Match Difference</t>
  </si>
  <si>
    <t>How to Complete the Budget</t>
  </si>
  <si>
    <t>2. Use one row for each major expense. Related low-cost supplies may be grouped when listing each item separately would not help reviewers understand the request.</t>
  </si>
  <si>
    <t>3. Budget amounts may be reasonable estimates. Use preliminary quotes, published prices, recent purchases, established pay rates, or another reasonable source. A listed vendor or estimate does not replace procurement requirements that may apply after award.</t>
  </si>
  <si>
    <t>4. For personnel, use hours × hourly rate or months × the grant-supported monthly cost. Explain the role, responsibilities, level of effort, and basis for the rate in the final column.</t>
  </si>
  <si>
    <t>5. If the final quantity or configuration of a large purchase is not known, use a package or lot. Describe the expected contents, approximate scale or range, and source of the estimate.</t>
  </si>
  <si>
    <t>6. Total Cost calculates automatically as Rate or Estimated Unit Cost × Quantity or Level of Effort. Divide each total between the NCDOT Request and Local Match columns.</t>
  </si>
  <si>
    <t>7. Complete yellow cells only. Blue cells contain formulas. The NCDOT Request plus Local Match must equal Total Cost for every line and for the overall budget.</t>
  </si>
  <si>
    <t>Proposed Project Budget</t>
  </si>
  <si>
    <t>Category</t>
  </si>
  <si>
    <t>Item, Service, or Position</t>
  </si>
  <si>
    <t>Unit or Calculation Basis</t>
  </si>
  <si>
    <t>Rate or Est. Unit Cost</t>
  </si>
  <si>
    <t>Quantity or Level of Effort</t>
  </si>
  <si>
    <t>Total Cost</t>
  </si>
  <si>
    <t>Cost Source and Justification</t>
  </si>
  <si>
    <t>Line Check</t>
  </si>
  <si>
    <t>Equipment and Supplies</t>
  </si>
  <si>
    <t>bikes</t>
  </si>
  <si>
    <t>Contracted Services</t>
  </si>
  <si>
    <t>pamphlet design</t>
  </si>
  <si>
    <t>Contractor hours</t>
  </si>
  <si>
    <t>Printing/Promotion/Advertising</t>
  </si>
  <si>
    <t>posters</t>
  </si>
  <si>
    <t>Labor/Personnel</t>
  </si>
  <si>
    <t>staffer</t>
  </si>
  <si>
    <t>FTE</t>
  </si>
  <si>
    <t>Bicycle education instructor</t>
  </si>
  <si>
    <t>Instructor hour</t>
  </si>
  <si>
    <t>Estimated instructor rate × 40 hours. Instructor will deliver bicycle safety and skills education and support school staff with instruction.</t>
  </si>
  <si>
    <t>Bicycle equipment trailer</t>
  </si>
  <si>
    <t>Estimated cost of enclosed trailer for storing and transporting bicycles, helmets, and instructional equipment between participating schools.</t>
  </si>
  <si>
    <t>TOTAL</t>
  </si>
  <si>
    <t>Overall balance is shown in the Budget Summary above.</t>
  </si>
  <si>
    <t>Example Budget</t>
  </si>
  <si>
    <t>Use this tab to see how different types of costs can be entered. Do not replace these examples with your project budget. Complete your application on the Budget tab.</t>
  </si>
  <si>
    <t>Project coordinator</t>
  </si>
  <si>
    <t>Hour</t>
  </si>
  <si>
    <t>Hourly pay rate × estimated project hours. Explain duties and how the hours were estimated.</t>
  </si>
  <si>
    <t>Existing staff support</t>
  </si>
  <si>
    <t>Month at 20% effort</t>
  </si>
  <si>
    <t>$75,000 annual salary ÷ 12 × 20% effort. Identify responsibilities supported by the grant.</t>
  </si>
  <si>
    <t>Bicycles</t>
  </si>
  <si>
    <t>Bicycle</t>
  </si>
  <si>
    <t>Estimated current price from a vendor website or preliminary quote. Explain intended program use and storage.</t>
  </si>
  <si>
    <t>Bike fleet package</t>
  </si>
  <si>
    <t>Package</t>
  </si>
  <si>
    <t>Use a package when the final mix is not known. Describe the approximate quantity, included equipment, and estimate source.</t>
  </si>
  <si>
    <t>Program consultant</t>
  </si>
  <si>
    <t>Contract</t>
  </si>
  <si>
    <t>Preliminary scope or comparable recent contract. Describe the services and deliverables included.</t>
  </si>
  <si>
    <t>These examples demonstrate calculation options; they are not a recommended project scope.</t>
  </si>
  <si>
    <t>The bicycle and bike fleet package rows show two different ways to estimate equipment. Applicants would normally use the approach that best fits their project, not both rows.</t>
  </si>
  <si>
    <t>GRAND TOTAL</t>
  </si>
  <si>
    <t xml:space="preserve">1. Review the Example Budget tab for completed examples, then return here to prepare your proposed project budget and delete the examples in the yellow fields below.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</si>
</sst>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"/>
    <numFmt numFmtId="165" formatCode="\$#,##0.00"/>
    <numFmt numFmtId="166" formatCode="0.0%"/>
    <numFmt numFmtId="167" formatCode="\$#,##0.00;[Red]\-\$#,##0.00"/>
  </numFmts>
  <fonts count="14">
    <font>
      <sz val="11"/>
      <name val="Carlito"/>
    </font>
    <font>
      <b/>
      <sz val="15"/>
      <color rgb="FFFFFFFF"/>
      <name val="Arial"/>
    </font>
    <font>
      <b/>
      <sz val="11"/>
      <color rgb="FF1F1F1F"/>
      <name val="Arial"/>
    </font>
    <font>
      <b/>
      <sz val="11"/>
      <color rgb="FFFFFFFF"/>
      <name val="Arial"/>
    </font>
    <font>
      <sz val="9"/>
      <color rgb="FF333333"/>
      <name val="Arial"/>
    </font>
    <font>
      <sz val="11"/>
      <name val="Arial"/>
    </font>
    <font>
      <b/>
      <sz val="11"/>
      <name val="Arial"/>
    </font>
    <font>
      <i/>
      <sz val="10"/>
      <color rgb="FF333333"/>
      <name val="Arial"/>
    </font>
    <font>
      <sz val="9"/>
      <color rgb="FF404040"/>
      <name val="Arial"/>
    </font>
    <font>
      <i/>
      <sz val="9"/>
      <color rgb="FF595959"/>
      <name val="Arial"/>
    </font>
    <font>
      <i/>
      <sz val="11"/>
      <name val="Arial"/>
      <family val="2"/>
    </font>
    <font>
      <sz val="11"/>
      <name val="Arial"/>
      <family val="2"/>
    </font>
    <font>
      <sz val="9"/>
      <color rgb="FF1F1F1F"/>
      <name val="Arial"/>
      <family val="2"/>
    </font>
    <font>
      <b/>
      <sz val="11"/>
      <color rgb="FF1F1F1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4"/>
      </patternFill>
    </fill>
    <fill>
      <patternFill patternType="solid">
        <fgColor rgb="FFFFF2CC"/>
      </patternFill>
    </fill>
    <fill>
      <patternFill patternType="solid">
        <fgColor rgb="FFEAF3F8"/>
      </patternFill>
    </fill>
    <fill>
      <patternFill patternType="solid">
        <fgColor rgb="FFF4F8FB"/>
      </patternFill>
    </fill>
    <fill>
      <patternFill patternType="solid">
        <fgColor rgb="FFFFFFFF"/>
      </patternFill>
    </fill>
    <fill>
      <patternFill patternType="solid">
        <fgColor rgb="FF595959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 style="thin">
        <color rgb="FFAFC6D5"/>
      </left>
      <right style="thin">
        <color rgb="FFAFC6D5"/>
      </right>
      <top style="thin">
        <color rgb="FFAFC6D5"/>
      </top>
      <bottom style="thin">
        <color rgb="FFAFC6D5"/>
      </bottom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medium">
        <color rgb="FF1F4E78"/>
      </bottom>
      <diagonal/>
    </border>
    <border>
      <left/>
      <right style="medium">
        <color rgb="FF1F4E78"/>
      </right>
      <top style="medium">
        <color rgb="FF1F4E78"/>
      </top>
      <bottom style="medium">
        <color rgb="FF1F4E7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165" fontId="2" fillId="3" borderId="2" xfId="0" applyNumberFormat="1" applyFont="1" applyFill="1" applyBorder="1" applyAlignment="1">
      <alignment vertical="center" wrapText="1"/>
    </xf>
    <xf numFmtId="0" fontId="5" fillId="0" borderId="0" xfId="0" applyFont="1"/>
    <xf numFmtId="0" fontId="5" fillId="4" borderId="1" xfId="0" applyFont="1" applyFill="1" applyBorder="1" applyAlignment="1">
      <alignment vertical="top" wrapText="1"/>
    </xf>
    <xf numFmtId="165" fontId="5" fillId="4" borderId="1" xfId="0" applyNumberFormat="1" applyFont="1" applyFill="1" applyBorder="1" applyAlignment="1">
      <alignment vertical="top" wrapText="1"/>
    </xf>
    <xf numFmtId="4" fontId="5" fillId="4" borderId="1" xfId="0" applyNumberFormat="1" applyFont="1" applyFill="1" applyBorder="1" applyAlignment="1">
      <alignment vertical="top" wrapText="1"/>
    </xf>
    <xf numFmtId="165" fontId="5" fillId="5" borderId="1" xfId="0" applyNumberFormat="1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165" fontId="5" fillId="5" borderId="1" xfId="0" applyNumberFormat="1" applyFont="1" applyFill="1" applyBorder="1" applyAlignment="1">
      <alignment vertical="center"/>
    </xf>
    <xf numFmtId="166" fontId="5" fillId="5" borderId="1" xfId="0" applyNumberFormat="1" applyFont="1" applyFill="1" applyBorder="1" applyAlignment="1">
      <alignment vertical="center"/>
    </xf>
    <xf numFmtId="167" fontId="5" fillId="5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vertical="top" wrapText="1"/>
    </xf>
    <xf numFmtId="165" fontId="8" fillId="9" borderId="1" xfId="0" applyNumberFormat="1" applyFont="1" applyFill="1" applyBorder="1" applyAlignment="1">
      <alignment vertical="top" wrapText="1"/>
    </xf>
    <xf numFmtId="165" fontId="2" fillId="3" borderId="2" xfId="0" applyNumberFormat="1" applyFont="1" applyFill="1" applyBorder="1" applyAlignment="1">
      <alignment wrapText="1"/>
    </xf>
    <xf numFmtId="0" fontId="2" fillId="3" borderId="0" xfId="0" applyFont="1" applyFill="1"/>
    <xf numFmtId="0" fontId="11" fillId="4" borderId="1" xfId="0" applyFont="1" applyFill="1" applyBorder="1" applyAlignment="1">
      <alignment vertical="top" wrapText="1"/>
    </xf>
    <xf numFmtId="0" fontId="1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vertical="center" wrapText="1"/>
    </xf>
    <xf numFmtId="3" fontId="8" fillId="9" borderId="1" xfId="0" applyNumberFormat="1" applyFont="1" applyFill="1" applyBorder="1" applyAlignment="1">
      <alignment vertical="top" wrapText="1"/>
    </xf>
    <xf numFmtId="165" fontId="2" fillId="3" borderId="3" xfId="0" applyNumberFormat="1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13" fillId="3" borderId="4" xfId="0" applyFont="1" applyFill="1" applyBorder="1" applyAlignment="1">
      <alignment wrapText="1"/>
    </xf>
    <xf numFmtId="0" fontId="1" fillId="8" borderId="0" xfId="0" applyFont="1" applyFill="1" applyAlignment="1">
      <alignment vertical="center"/>
    </xf>
    <xf numFmtId="0" fontId="7" fillId="6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2" fillId="3" borderId="2" xfId="0" applyFont="1" applyFill="1" applyBorder="1" applyAlignment="1">
      <alignment vertical="center" wrapText="1"/>
    </xf>
    <xf numFmtId="0" fontId="4" fillId="7" borderId="0" xfId="0" applyFont="1" applyFill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3" fillId="2" borderId="0" xfId="0" applyFont="1" applyFill="1"/>
    <xf numFmtId="0" fontId="10" fillId="0" borderId="1" xfId="0" applyFont="1" applyBorder="1" applyAlignment="1">
      <alignment vertical="center"/>
    </xf>
    <xf numFmtId="164" fontId="5" fillId="4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4E78"/>
  </sheetPr>
  <dimension ref="A1:J51"/>
  <sheetViews>
    <sheetView showGridLines="0" tabSelected="1" workbookViewId="0">
      <selection activeCell="E5" sqref="E5"/>
    </sheetView>
  </sheetViews>
  <sheetFormatPr defaultRowHeight="13.8"/>
  <cols>
    <col min="1" max="1" width="23" customWidth="1"/>
    <col min="2" max="2" width="29" customWidth="1"/>
    <col min="3" max="3" width="26" customWidth="1"/>
    <col min="4" max="4" width="18" customWidth="1"/>
    <col min="5" max="5" width="20" customWidth="1"/>
    <col min="6" max="6" width="28.59765625" customWidth="1"/>
    <col min="7" max="8" width="16" customWidth="1"/>
    <col min="9" max="9" width="50" customWidth="1"/>
    <col min="10" max="10" width="12" customWidth="1"/>
  </cols>
  <sheetData>
    <row r="1" spans="1:10" ht="34.200000000000003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>
      <c r="A3" s="39" t="s">
        <v>1</v>
      </c>
      <c r="B3" s="39"/>
      <c r="C3" s="39"/>
      <c r="D3" s="3"/>
      <c r="E3" s="3"/>
      <c r="F3" s="19" t="s">
        <v>2</v>
      </c>
      <c r="G3" s="19" t="s">
        <v>3</v>
      </c>
      <c r="H3" s="19" t="s">
        <v>4</v>
      </c>
      <c r="I3" s="19"/>
      <c r="J3" s="19"/>
    </row>
    <row r="4" spans="1:10" ht="22.95" customHeight="1">
      <c r="A4" s="9" t="s">
        <v>5</v>
      </c>
      <c r="B4" s="37"/>
      <c r="C4" s="37"/>
      <c r="D4" s="10"/>
      <c r="E4" s="10"/>
      <c r="F4" s="11" t="s">
        <v>6</v>
      </c>
      <c r="G4" s="12">
        <f>SUM(F21:F50)</f>
        <v>56000</v>
      </c>
      <c r="H4" s="35" t="s">
        <v>7</v>
      </c>
      <c r="I4" s="35"/>
      <c r="J4" s="35"/>
    </row>
    <row r="5" spans="1:10" ht="22.95" customHeight="1">
      <c r="A5" s="9" t="s">
        <v>8</v>
      </c>
      <c r="B5" s="37"/>
      <c r="C5" s="37"/>
      <c r="D5" s="10"/>
      <c r="E5" s="10"/>
      <c r="F5" s="11" t="s">
        <v>9</v>
      </c>
      <c r="G5" s="12">
        <f>SUM(G21:G50)</f>
        <v>6400</v>
      </c>
      <c r="H5" s="35" t="s">
        <v>10</v>
      </c>
      <c r="I5" s="35"/>
      <c r="J5" s="35"/>
    </row>
    <row r="6" spans="1:10" ht="22.95" customHeight="1">
      <c r="A6" s="9" t="s">
        <v>11</v>
      </c>
      <c r="B6" s="37"/>
      <c r="C6" s="37"/>
      <c r="D6" s="10"/>
      <c r="E6" s="10"/>
      <c r="F6" s="11" t="s">
        <v>12</v>
      </c>
      <c r="G6" s="12">
        <f>SUM(H21:H50)</f>
        <v>1600</v>
      </c>
      <c r="H6" s="35" t="s">
        <v>13</v>
      </c>
      <c r="I6" s="35"/>
      <c r="J6" s="35"/>
    </row>
    <row r="7" spans="1:10" ht="22.95" customHeight="1">
      <c r="A7" s="9" t="s">
        <v>14</v>
      </c>
      <c r="B7" s="36"/>
      <c r="C7" s="37"/>
      <c r="D7" s="10"/>
      <c r="E7" s="10"/>
      <c r="F7" s="11" t="s">
        <v>15</v>
      </c>
      <c r="G7" s="13">
        <f>IF(G4=0,"",G6/G4)</f>
        <v>2.8571428571428571E-2</v>
      </c>
      <c r="H7" s="35" t="str">
        <f>IF(G7="","Enter budget",IF(ABS(G7-20%)&lt;0.0001,"20% match","Review match"))</f>
        <v>Review match</v>
      </c>
      <c r="I7" s="35"/>
      <c r="J7" s="35"/>
    </row>
    <row r="8" spans="1:10" ht="22.95" customHeight="1">
      <c r="A8" s="10"/>
      <c r="B8" s="10"/>
      <c r="C8" s="10"/>
      <c r="D8" s="10"/>
      <c r="E8" s="10"/>
      <c r="F8" s="11" t="s">
        <v>16</v>
      </c>
      <c r="G8" s="14">
        <f>G4-G5-G6</f>
        <v>48000</v>
      </c>
      <c r="H8" s="35" t="str">
        <f>IF(G4=0,"Enter budget",IF(ABS(G8)&lt;0.01,"Balanced","Review amounts"))</f>
        <v>Review amounts</v>
      </c>
      <c r="I8" s="35"/>
      <c r="J8" s="35"/>
    </row>
    <row r="9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>
      <c r="A10" s="34" t="s">
        <v>17</v>
      </c>
      <c r="B10" s="34"/>
      <c r="C10" s="34"/>
      <c r="D10" s="34"/>
      <c r="E10" s="34"/>
      <c r="F10" s="34"/>
      <c r="G10" s="34"/>
      <c r="H10" s="34"/>
      <c r="I10" s="34"/>
      <c r="J10" s="34"/>
    </row>
    <row r="11" spans="1:10" ht="25.2" customHeight="1">
      <c r="A11" s="33" t="s">
        <v>70</v>
      </c>
      <c r="B11" s="33"/>
      <c r="C11" s="33"/>
      <c r="D11" s="33"/>
      <c r="E11" s="33"/>
      <c r="F11" s="33"/>
      <c r="G11" s="33"/>
      <c r="H11" s="33"/>
      <c r="I11" s="33"/>
      <c r="J11" s="33"/>
    </row>
    <row r="12" spans="1:10" ht="25.2" customHeight="1">
      <c r="A12" s="32" t="s">
        <v>18</v>
      </c>
      <c r="B12" s="32"/>
      <c r="C12" s="32"/>
      <c r="D12" s="32"/>
      <c r="E12" s="32"/>
      <c r="F12" s="32"/>
      <c r="G12" s="32"/>
      <c r="H12" s="32"/>
      <c r="I12" s="32"/>
      <c r="J12" s="32"/>
    </row>
    <row r="13" spans="1:10" ht="33" customHeight="1">
      <c r="A13" s="33" t="s">
        <v>19</v>
      </c>
      <c r="B13" s="33"/>
      <c r="C13" s="33"/>
      <c r="D13" s="33"/>
      <c r="E13" s="33"/>
      <c r="F13" s="33"/>
      <c r="G13" s="33"/>
      <c r="H13" s="33"/>
      <c r="I13" s="33"/>
      <c r="J13" s="33"/>
    </row>
    <row r="14" spans="1:10" ht="25.2" customHeight="1">
      <c r="A14" s="32" t="s">
        <v>20</v>
      </c>
      <c r="B14" s="32"/>
      <c r="C14" s="32"/>
      <c r="D14" s="32"/>
      <c r="E14" s="32"/>
      <c r="F14" s="32"/>
      <c r="G14" s="32"/>
      <c r="H14" s="32"/>
      <c r="I14" s="32"/>
      <c r="J14" s="32"/>
    </row>
    <row r="15" spans="1:10" ht="33" customHeight="1">
      <c r="A15" s="33" t="s">
        <v>21</v>
      </c>
      <c r="B15" s="33"/>
      <c r="C15" s="33"/>
      <c r="D15" s="33"/>
      <c r="E15" s="33"/>
      <c r="F15" s="33"/>
      <c r="G15" s="33"/>
      <c r="H15" s="33"/>
      <c r="I15" s="33"/>
      <c r="J15" s="33"/>
    </row>
    <row r="16" spans="1:10" ht="25.2" customHeight="1">
      <c r="A16" s="32" t="s">
        <v>22</v>
      </c>
      <c r="B16" s="32"/>
      <c r="C16" s="32"/>
      <c r="D16" s="32"/>
      <c r="E16" s="32"/>
      <c r="F16" s="32"/>
      <c r="G16" s="32"/>
      <c r="H16" s="32"/>
      <c r="I16" s="32"/>
      <c r="J16" s="32"/>
    </row>
    <row r="17" spans="1:10" ht="25.2" customHeight="1">
      <c r="A17" s="33" t="s">
        <v>23</v>
      </c>
      <c r="B17" s="33"/>
      <c r="C17" s="33"/>
      <c r="D17" s="33"/>
      <c r="E17" s="33"/>
      <c r="F17" s="33"/>
      <c r="G17" s="33"/>
      <c r="H17" s="33"/>
      <c r="I17" s="33"/>
      <c r="J17" s="33"/>
    </row>
    <row r="18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s="34" t="s">
        <v>24</v>
      </c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48" customHeight="1">
      <c r="A20" s="1" t="s">
        <v>25</v>
      </c>
      <c r="B20" s="1" t="s">
        <v>26</v>
      </c>
      <c r="C20" s="1" t="s">
        <v>27</v>
      </c>
      <c r="D20" s="1" t="s">
        <v>28</v>
      </c>
      <c r="E20" s="1" t="s">
        <v>29</v>
      </c>
      <c r="F20" s="1" t="s">
        <v>30</v>
      </c>
      <c r="G20" s="1" t="s">
        <v>9</v>
      </c>
      <c r="H20" s="1" t="s">
        <v>12</v>
      </c>
      <c r="I20" s="1" t="s">
        <v>31</v>
      </c>
      <c r="J20" s="1" t="s">
        <v>32</v>
      </c>
    </row>
    <row r="21" spans="1:10" ht="34.200000000000003" customHeight="1">
      <c r="A21" s="4" t="s">
        <v>33</v>
      </c>
      <c r="B21" s="20" t="s">
        <v>34</v>
      </c>
      <c r="C21" s="20" t="s">
        <v>34</v>
      </c>
      <c r="D21" s="5">
        <v>400</v>
      </c>
      <c r="E21" s="6">
        <v>30</v>
      </c>
      <c r="F21" s="7">
        <f t="shared" ref="F21:F50" si="0">IF(OR(D21="",E21=""),"",D21*E21)</f>
        <v>12000</v>
      </c>
      <c r="G21" s="5"/>
      <c r="H21" s="5"/>
      <c r="I21" s="4"/>
      <c r="J21" s="8" t="str">
        <f t="shared" ref="J21:J50" si="1">IF(F21="","",IF(ABS(F21-G21-H21)&lt;0.01,"OK","Review"))</f>
        <v>Review</v>
      </c>
    </row>
    <row r="22" spans="1:10" ht="34.200000000000003" customHeight="1">
      <c r="A22" s="4" t="s">
        <v>35</v>
      </c>
      <c r="B22" s="20" t="s">
        <v>36</v>
      </c>
      <c r="C22" s="20" t="s">
        <v>37</v>
      </c>
      <c r="D22" s="5">
        <v>100</v>
      </c>
      <c r="E22" s="6">
        <v>100</v>
      </c>
      <c r="F22" s="7">
        <f t="shared" si="0"/>
        <v>10000</v>
      </c>
      <c r="G22" s="5"/>
      <c r="H22" s="5"/>
      <c r="I22" s="4"/>
      <c r="J22" s="8" t="str">
        <f t="shared" si="1"/>
        <v>Review</v>
      </c>
    </row>
    <row r="23" spans="1:10" ht="34.200000000000003" customHeight="1">
      <c r="A23" s="4" t="s">
        <v>38</v>
      </c>
      <c r="B23" s="20" t="s">
        <v>39</v>
      </c>
      <c r="C23" s="20" t="s">
        <v>39</v>
      </c>
      <c r="D23" s="5">
        <v>10</v>
      </c>
      <c r="E23" s="6">
        <v>200</v>
      </c>
      <c r="F23" s="7">
        <f t="shared" si="0"/>
        <v>2000</v>
      </c>
      <c r="G23" s="5"/>
      <c r="H23" s="5"/>
      <c r="I23" s="4"/>
      <c r="J23" s="8" t="str">
        <f t="shared" si="1"/>
        <v>Review</v>
      </c>
    </row>
    <row r="24" spans="1:10" ht="34.200000000000003" customHeight="1">
      <c r="A24" s="4" t="s">
        <v>40</v>
      </c>
      <c r="B24" s="20" t="s">
        <v>41</v>
      </c>
      <c r="C24" s="20" t="s">
        <v>42</v>
      </c>
      <c r="D24" s="5">
        <v>48000</v>
      </c>
      <c r="E24" s="6">
        <v>0.5</v>
      </c>
      <c r="F24" s="7">
        <f t="shared" si="0"/>
        <v>24000</v>
      </c>
      <c r="G24" s="5"/>
      <c r="H24" s="5"/>
      <c r="I24" s="4"/>
      <c r="J24" s="8" t="str">
        <f t="shared" si="1"/>
        <v>Review</v>
      </c>
    </row>
    <row r="25" spans="1:10" ht="45.75" customHeight="1">
      <c r="A25" s="4" t="s">
        <v>35</v>
      </c>
      <c r="B25" s="4" t="s">
        <v>43</v>
      </c>
      <c r="C25" s="4" t="s">
        <v>44</v>
      </c>
      <c r="D25" s="5">
        <v>50</v>
      </c>
      <c r="E25" s="6">
        <v>40</v>
      </c>
      <c r="F25" s="7">
        <f t="shared" si="0"/>
        <v>2000</v>
      </c>
      <c r="G25" s="5">
        <v>1600</v>
      </c>
      <c r="H25" s="5">
        <v>400</v>
      </c>
      <c r="I25" s="4" t="s">
        <v>45</v>
      </c>
      <c r="J25" s="8" t="str">
        <f t="shared" si="1"/>
        <v>OK</v>
      </c>
    </row>
    <row r="26" spans="1:10" ht="48" customHeight="1">
      <c r="A26" s="4" t="s">
        <v>33</v>
      </c>
      <c r="B26" s="4" t="s">
        <v>46</v>
      </c>
      <c r="C26" s="4" t="s">
        <v>46</v>
      </c>
      <c r="D26" s="5">
        <v>6000</v>
      </c>
      <c r="E26" s="6">
        <v>1</v>
      </c>
      <c r="F26" s="7">
        <f t="shared" si="0"/>
        <v>6000</v>
      </c>
      <c r="G26" s="5">
        <v>4800</v>
      </c>
      <c r="H26" s="5">
        <v>1200</v>
      </c>
      <c r="I26" s="4" t="s">
        <v>47</v>
      </c>
      <c r="J26" s="8" t="str">
        <f t="shared" si="1"/>
        <v>OK</v>
      </c>
    </row>
    <row r="27" spans="1:10" ht="34.200000000000003" customHeight="1">
      <c r="A27" s="4"/>
      <c r="B27" s="4"/>
      <c r="C27" s="4"/>
      <c r="D27" s="5"/>
      <c r="E27" s="6"/>
      <c r="F27" s="7" t="str">
        <f t="shared" si="0"/>
        <v/>
      </c>
      <c r="G27" s="5"/>
      <c r="H27" s="5"/>
      <c r="I27" s="4"/>
      <c r="J27" s="8" t="str">
        <f t="shared" si="1"/>
        <v/>
      </c>
    </row>
    <row r="28" spans="1:10" ht="34.200000000000003" customHeight="1">
      <c r="A28" s="4"/>
      <c r="B28" s="4"/>
      <c r="C28" s="4"/>
      <c r="D28" s="5"/>
      <c r="E28" s="6"/>
      <c r="F28" s="7" t="str">
        <f t="shared" si="0"/>
        <v/>
      </c>
      <c r="G28" s="5"/>
      <c r="H28" s="5"/>
      <c r="I28" s="4"/>
      <c r="J28" s="8" t="str">
        <f t="shared" si="1"/>
        <v/>
      </c>
    </row>
    <row r="29" spans="1:10" ht="34.200000000000003" customHeight="1">
      <c r="A29" s="4"/>
      <c r="B29" s="4"/>
      <c r="C29" s="4"/>
      <c r="D29" s="5"/>
      <c r="E29" s="6"/>
      <c r="F29" s="7" t="str">
        <f t="shared" si="0"/>
        <v/>
      </c>
      <c r="G29" s="5"/>
      <c r="H29" s="5"/>
      <c r="I29" s="4"/>
      <c r="J29" s="8" t="str">
        <f t="shared" si="1"/>
        <v/>
      </c>
    </row>
    <row r="30" spans="1:10" ht="34.200000000000003" customHeight="1">
      <c r="A30" s="4"/>
      <c r="B30" s="4"/>
      <c r="C30" s="4"/>
      <c r="D30" s="5"/>
      <c r="E30" s="6"/>
      <c r="F30" s="7" t="str">
        <f t="shared" si="0"/>
        <v/>
      </c>
      <c r="G30" s="5"/>
      <c r="H30" s="5"/>
      <c r="I30" s="4"/>
      <c r="J30" s="8" t="str">
        <f t="shared" si="1"/>
        <v/>
      </c>
    </row>
    <row r="31" spans="1:10" ht="34.200000000000003" customHeight="1">
      <c r="A31" s="4"/>
      <c r="B31" s="4"/>
      <c r="C31" s="4"/>
      <c r="D31" s="5"/>
      <c r="E31" s="6"/>
      <c r="F31" s="7" t="str">
        <f t="shared" si="0"/>
        <v/>
      </c>
      <c r="G31" s="5"/>
      <c r="H31" s="5"/>
      <c r="I31" s="4"/>
      <c r="J31" s="8" t="str">
        <f t="shared" si="1"/>
        <v/>
      </c>
    </row>
    <row r="32" spans="1:10" ht="34.200000000000003" customHeight="1">
      <c r="A32" s="4"/>
      <c r="B32" s="4"/>
      <c r="C32" s="4"/>
      <c r="D32" s="5"/>
      <c r="E32" s="6"/>
      <c r="F32" s="7" t="str">
        <f t="shared" si="0"/>
        <v/>
      </c>
      <c r="G32" s="5"/>
      <c r="H32" s="5"/>
      <c r="I32" s="4"/>
      <c r="J32" s="8" t="str">
        <f t="shared" si="1"/>
        <v/>
      </c>
    </row>
    <row r="33" spans="1:10" ht="34.200000000000003" customHeight="1">
      <c r="A33" s="4"/>
      <c r="B33" s="4"/>
      <c r="C33" s="4"/>
      <c r="D33" s="5"/>
      <c r="E33" s="6"/>
      <c r="F33" s="7" t="str">
        <f t="shared" si="0"/>
        <v/>
      </c>
      <c r="G33" s="5"/>
      <c r="H33" s="5"/>
      <c r="I33" s="4"/>
      <c r="J33" s="8" t="str">
        <f t="shared" si="1"/>
        <v/>
      </c>
    </row>
    <row r="34" spans="1:10" ht="34.200000000000003" customHeight="1">
      <c r="A34" s="4"/>
      <c r="B34" s="4"/>
      <c r="C34" s="4"/>
      <c r="D34" s="5"/>
      <c r="E34" s="6"/>
      <c r="F34" s="7" t="str">
        <f t="shared" si="0"/>
        <v/>
      </c>
      <c r="G34" s="5"/>
      <c r="H34" s="5"/>
      <c r="I34" s="4"/>
      <c r="J34" s="8" t="str">
        <f t="shared" si="1"/>
        <v/>
      </c>
    </row>
    <row r="35" spans="1:10" ht="34.200000000000003" customHeight="1">
      <c r="A35" s="4"/>
      <c r="B35" s="4"/>
      <c r="C35" s="4"/>
      <c r="D35" s="5"/>
      <c r="E35" s="6"/>
      <c r="F35" s="7" t="str">
        <f t="shared" si="0"/>
        <v/>
      </c>
      <c r="G35" s="5"/>
      <c r="H35" s="5"/>
      <c r="I35" s="4"/>
      <c r="J35" s="8" t="str">
        <f t="shared" si="1"/>
        <v/>
      </c>
    </row>
    <row r="36" spans="1:10" ht="34.200000000000003" customHeight="1">
      <c r="A36" s="4"/>
      <c r="B36" s="4"/>
      <c r="C36" s="4"/>
      <c r="D36" s="5"/>
      <c r="E36" s="6"/>
      <c r="F36" s="7" t="str">
        <f t="shared" si="0"/>
        <v/>
      </c>
      <c r="G36" s="5"/>
      <c r="H36" s="5"/>
      <c r="I36" s="4"/>
      <c r="J36" s="8" t="str">
        <f t="shared" si="1"/>
        <v/>
      </c>
    </row>
    <row r="37" spans="1:10" ht="34.200000000000003" customHeight="1">
      <c r="A37" s="4"/>
      <c r="B37" s="4"/>
      <c r="C37" s="4"/>
      <c r="D37" s="5"/>
      <c r="E37" s="6"/>
      <c r="F37" s="7" t="str">
        <f t="shared" si="0"/>
        <v/>
      </c>
      <c r="G37" s="5"/>
      <c r="H37" s="5"/>
      <c r="I37" s="4"/>
      <c r="J37" s="8" t="str">
        <f t="shared" si="1"/>
        <v/>
      </c>
    </row>
    <row r="38" spans="1:10" ht="34.200000000000003" customHeight="1">
      <c r="A38" s="4"/>
      <c r="B38" s="4"/>
      <c r="C38" s="4"/>
      <c r="D38" s="5"/>
      <c r="E38" s="6"/>
      <c r="F38" s="7" t="str">
        <f t="shared" si="0"/>
        <v/>
      </c>
      <c r="G38" s="5"/>
      <c r="H38" s="5"/>
      <c r="I38" s="4"/>
      <c r="J38" s="8" t="str">
        <f t="shared" si="1"/>
        <v/>
      </c>
    </row>
    <row r="39" spans="1:10" ht="34.200000000000003" customHeight="1">
      <c r="A39" s="4"/>
      <c r="B39" s="4"/>
      <c r="C39" s="4"/>
      <c r="D39" s="5"/>
      <c r="E39" s="6"/>
      <c r="F39" s="7" t="str">
        <f t="shared" si="0"/>
        <v/>
      </c>
      <c r="G39" s="5"/>
      <c r="H39" s="5"/>
      <c r="I39" s="4"/>
      <c r="J39" s="8" t="str">
        <f t="shared" si="1"/>
        <v/>
      </c>
    </row>
    <row r="40" spans="1:10" ht="34.200000000000003" customHeight="1">
      <c r="A40" s="4"/>
      <c r="B40" s="4"/>
      <c r="C40" s="4"/>
      <c r="D40" s="5"/>
      <c r="E40" s="6"/>
      <c r="F40" s="7" t="str">
        <f t="shared" si="0"/>
        <v/>
      </c>
      <c r="G40" s="5"/>
      <c r="H40" s="5"/>
      <c r="I40" s="4"/>
      <c r="J40" s="8" t="str">
        <f t="shared" si="1"/>
        <v/>
      </c>
    </row>
    <row r="41" spans="1:10" ht="34.200000000000003" customHeight="1">
      <c r="A41" s="4"/>
      <c r="B41" s="4"/>
      <c r="C41" s="4"/>
      <c r="D41" s="5"/>
      <c r="E41" s="6"/>
      <c r="F41" s="7" t="str">
        <f t="shared" si="0"/>
        <v/>
      </c>
      <c r="G41" s="5"/>
      <c r="H41" s="5"/>
      <c r="I41" s="4"/>
      <c r="J41" s="8" t="str">
        <f t="shared" si="1"/>
        <v/>
      </c>
    </row>
    <row r="42" spans="1:10" ht="34.200000000000003" customHeight="1">
      <c r="A42" s="4"/>
      <c r="B42" s="4"/>
      <c r="C42" s="4"/>
      <c r="D42" s="5"/>
      <c r="E42" s="6"/>
      <c r="F42" s="7" t="str">
        <f t="shared" si="0"/>
        <v/>
      </c>
      <c r="G42" s="5"/>
      <c r="H42" s="5"/>
      <c r="I42" s="4"/>
      <c r="J42" s="8" t="str">
        <f t="shared" si="1"/>
        <v/>
      </c>
    </row>
    <row r="43" spans="1:10" ht="34.200000000000003" customHeight="1">
      <c r="A43" s="4"/>
      <c r="B43" s="4"/>
      <c r="C43" s="4"/>
      <c r="D43" s="5"/>
      <c r="E43" s="6"/>
      <c r="F43" s="7" t="str">
        <f t="shared" si="0"/>
        <v/>
      </c>
      <c r="G43" s="5"/>
      <c r="H43" s="5"/>
      <c r="I43" s="4"/>
      <c r="J43" s="8" t="str">
        <f t="shared" si="1"/>
        <v/>
      </c>
    </row>
    <row r="44" spans="1:10" ht="34.200000000000003" customHeight="1">
      <c r="A44" s="4"/>
      <c r="B44" s="4"/>
      <c r="C44" s="4"/>
      <c r="D44" s="5"/>
      <c r="E44" s="6"/>
      <c r="F44" s="7" t="str">
        <f t="shared" si="0"/>
        <v/>
      </c>
      <c r="G44" s="5"/>
      <c r="H44" s="5"/>
      <c r="I44" s="4"/>
      <c r="J44" s="8" t="str">
        <f t="shared" si="1"/>
        <v/>
      </c>
    </row>
    <row r="45" spans="1:10" ht="34.200000000000003" customHeight="1">
      <c r="A45" s="4"/>
      <c r="B45" s="4"/>
      <c r="C45" s="4"/>
      <c r="D45" s="5"/>
      <c r="E45" s="6"/>
      <c r="F45" s="7" t="str">
        <f t="shared" si="0"/>
        <v/>
      </c>
      <c r="G45" s="5"/>
      <c r="H45" s="5"/>
      <c r="I45" s="4"/>
      <c r="J45" s="8" t="str">
        <f t="shared" si="1"/>
        <v/>
      </c>
    </row>
    <row r="46" spans="1:10" ht="34.200000000000003" customHeight="1">
      <c r="A46" s="4"/>
      <c r="B46" s="4"/>
      <c r="C46" s="4"/>
      <c r="D46" s="5"/>
      <c r="E46" s="6"/>
      <c r="F46" s="7" t="str">
        <f t="shared" si="0"/>
        <v/>
      </c>
      <c r="G46" s="5"/>
      <c r="H46" s="5"/>
      <c r="I46" s="4"/>
      <c r="J46" s="8" t="str">
        <f t="shared" si="1"/>
        <v/>
      </c>
    </row>
    <row r="47" spans="1:10" ht="34.200000000000003" customHeight="1">
      <c r="A47" s="4"/>
      <c r="B47" s="4"/>
      <c r="C47" s="4"/>
      <c r="D47" s="5"/>
      <c r="E47" s="6"/>
      <c r="F47" s="7" t="str">
        <f t="shared" si="0"/>
        <v/>
      </c>
      <c r="G47" s="5"/>
      <c r="H47" s="5"/>
      <c r="I47" s="4"/>
      <c r="J47" s="8" t="str">
        <f t="shared" si="1"/>
        <v/>
      </c>
    </row>
    <row r="48" spans="1:10" ht="34.200000000000003" customHeight="1">
      <c r="A48" s="4"/>
      <c r="B48" s="4"/>
      <c r="C48" s="4"/>
      <c r="D48" s="5"/>
      <c r="E48" s="6"/>
      <c r="F48" s="7" t="str">
        <f t="shared" si="0"/>
        <v/>
      </c>
      <c r="G48" s="5"/>
      <c r="H48" s="5"/>
      <c r="I48" s="4"/>
      <c r="J48" s="8" t="str">
        <f t="shared" si="1"/>
        <v/>
      </c>
    </row>
    <row r="49" spans="1:10" ht="34.200000000000003" customHeight="1">
      <c r="A49" s="4"/>
      <c r="B49" s="4"/>
      <c r="C49" s="4"/>
      <c r="D49" s="5"/>
      <c r="E49" s="6"/>
      <c r="F49" s="7" t="str">
        <f t="shared" si="0"/>
        <v/>
      </c>
      <c r="G49" s="5"/>
      <c r="H49" s="5"/>
      <c r="I49" s="4"/>
      <c r="J49" s="8" t="str">
        <f t="shared" si="1"/>
        <v/>
      </c>
    </row>
    <row r="50" spans="1:10" ht="34.200000000000003" customHeight="1">
      <c r="A50" s="4"/>
      <c r="B50" s="4"/>
      <c r="C50" s="4"/>
      <c r="D50" s="5"/>
      <c r="E50" s="6"/>
      <c r="F50" s="7" t="str">
        <f t="shared" si="0"/>
        <v/>
      </c>
      <c r="G50" s="5"/>
      <c r="H50" s="5"/>
      <c r="I50" s="4"/>
      <c r="J50" s="8" t="str">
        <f t="shared" si="1"/>
        <v/>
      </c>
    </row>
    <row r="51" spans="1:10" ht="30" customHeight="1">
      <c r="A51" s="31" t="s">
        <v>48</v>
      </c>
      <c r="B51" s="31"/>
      <c r="C51" s="31"/>
      <c r="D51" s="31"/>
      <c r="E51" s="31"/>
      <c r="F51" s="2">
        <f>SUM(F21:F50)</f>
        <v>56000</v>
      </c>
      <c r="G51" s="2">
        <f>SUM(G21:G50)</f>
        <v>6400</v>
      </c>
      <c r="H51" s="2">
        <f>SUM(H21:H50)</f>
        <v>1600</v>
      </c>
      <c r="I51" s="22" t="s">
        <v>49</v>
      </c>
      <c r="J51" s="22" t="str">
        <f>IF(F51=0,"Enter budget",IF(ABS(F51-G51-H51)&lt;0.01,"OK","Review"))</f>
        <v>Review</v>
      </c>
    </row>
  </sheetData>
  <mergeCells count="21">
    <mergeCell ref="A1:J1"/>
    <mergeCell ref="A3:C3"/>
    <mergeCell ref="B4:C4"/>
    <mergeCell ref="B5:C5"/>
    <mergeCell ref="B6:C6"/>
    <mergeCell ref="B7:C7"/>
    <mergeCell ref="H4:J4"/>
    <mergeCell ref="H5:J5"/>
    <mergeCell ref="H6:J6"/>
    <mergeCell ref="H7:J7"/>
    <mergeCell ref="H8:J8"/>
    <mergeCell ref="A10:J10"/>
    <mergeCell ref="A11:J11"/>
    <mergeCell ref="A12:J12"/>
    <mergeCell ref="A13:J13"/>
    <mergeCell ref="A51:E51"/>
    <mergeCell ref="A14:J14"/>
    <mergeCell ref="A15:J15"/>
    <mergeCell ref="A16:J16"/>
    <mergeCell ref="A17:J17"/>
    <mergeCell ref="A19:J19"/>
  </mergeCells>
  <dataValidations count="1">
    <dataValidation type="list" sqref="A21:A50" xr:uid="{00000000-0002-0000-0100-000000000000}">
      <formula1>"Labor/Personnel,Equipment and Supplies,Contracted Services,Printing/Promotion/Advertising,Travel/Training,Other"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F7F7F"/>
  </sheetPr>
  <dimension ref="A1:I14"/>
  <sheetViews>
    <sheetView showGridLines="0" workbookViewId="0">
      <selection activeCell="A13" sqref="A13"/>
    </sheetView>
  </sheetViews>
  <sheetFormatPr defaultRowHeight="13.8"/>
  <cols>
    <col min="1" max="1" width="23" customWidth="1"/>
    <col min="2" max="2" width="29" customWidth="1"/>
    <col min="3" max="3" width="26" customWidth="1"/>
    <col min="4" max="4" width="18" customWidth="1"/>
    <col min="5" max="5" width="20" customWidth="1"/>
    <col min="6" max="8" width="16" customWidth="1"/>
    <col min="9" max="9" width="50" customWidth="1"/>
  </cols>
  <sheetData>
    <row r="1" spans="1:9" ht="34.200000000000003" customHeight="1">
      <c r="A1" s="28" t="s">
        <v>50</v>
      </c>
      <c r="B1" s="28"/>
      <c r="C1" s="28"/>
      <c r="D1" s="28"/>
      <c r="E1" s="28"/>
      <c r="F1" s="28"/>
      <c r="G1" s="28"/>
      <c r="H1" s="28"/>
      <c r="I1" s="28"/>
    </row>
    <row r="3" spans="1:9" ht="34.200000000000003" customHeight="1">
      <c r="A3" s="29" t="s">
        <v>51</v>
      </c>
      <c r="B3" s="29"/>
      <c r="C3" s="29"/>
      <c r="D3" s="29"/>
      <c r="E3" s="29"/>
      <c r="F3" s="29"/>
      <c r="G3" s="29"/>
      <c r="H3" s="29"/>
      <c r="I3" s="29"/>
    </row>
    <row r="5" spans="1:9" ht="48" customHeight="1">
      <c r="A5" s="15" t="s">
        <v>25</v>
      </c>
      <c r="B5" s="15" t="s">
        <v>26</v>
      </c>
      <c r="C5" s="15" t="s">
        <v>27</v>
      </c>
      <c r="D5" s="15" t="s">
        <v>28</v>
      </c>
      <c r="E5" s="15" t="s">
        <v>29</v>
      </c>
      <c r="F5" s="15" t="s">
        <v>30</v>
      </c>
      <c r="G5" s="15" t="s">
        <v>9</v>
      </c>
      <c r="H5" s="15" t="s">
        <v>12</v>
      </c>
      <c r="I5" s="15" t="s">
        <v>31</v>
      </c>
    </row>
    <row r="6" spans="1:9" ht="49.95" customHeight="1">
      <c r="A6" s="16" t="s">
        <v>40</v>
      </c>
      <c r="B6" s="16" t="s">
        <v>52</v>
      </c>
      <c r="C6" s="16" t="s">
        <v>53</v>
      </c>
      <c r="D6" s="17">
        <v>38</v>
      </c>
      <c r="E6" s="23">
        <v>400</v>
      </c>
      <c r="F6" s="17">
        <v>15200</v>
      </c>
      <c r="G6" s="17">
        <v>12160</v>
      </c>
      <c r="H6" s="17">
        <v>3040</v>
      </c>
      <c r="I6" s="16" t="s">
        <v>54</v>
      </c>
    </row>
    <row r="7" spans="1:9" ht="49.95" customHeight="1">
      <c r="A7" s="16" t="s">
        <v>40</v>
      </c>
      <c r="B7" s="16" t="s">
        <v>55</v>
      </c>
      <c r="C7" s="16" t="s">
        <v>56</v>
      </c>
      <c r="D7" s="17">
        <v>1250</v>
      </c>
      <c r="E7" s="23">
        <v>18</v>
      </c>
      <c r="F7" s="17">
        <v>22500</v>
      </c>
      <c r="G7" s="17">
        <v>18000</v>
      </c>
      <c r="H7" s="17">
        <v>4500</v>
      </c>
      <c r="I7" s="16" t="s">
        <v>57</v>
      </c>
    </row>
    <row r="8" spans="1:9" ht="49.95" customHeight="1">
      <c r="A8" s="16" t="s">
        <v>33</v>
      </c>
      <c r="B8" s="16" t="s">
        <v>58</v>
      </c>
      <c r="C8" s="16" t="s">
        <v>59</v>
      </c>
      <c r="D8" s="17">
        <v>650</v>
      </c>
      <c r="E8" s="23">
        <v>20</v>
      </c>
      <c r="F8" s="17">
        <v>13000</v>
      </c>
      <c r="G8" s="17">
        <v>10400</v>
      </c>
      <c r="H8" s="17">
        <v>2600</v>
      </c>
      <c r="I8" s="16" t="s">
        <v>60</v>
      </c>
    </row>
    <row r="9" spans="1:9" ht="49.95" customHeight="1">
      <c r="A9" s="16" t="s">
        <v>33</v>
      </c>
      <c r="B9" s="16" t="s">
        <v>61</v>
      </c>
      <c r="C9" s="16" t="s">
        <v>62</v>
      </c>
      <c r="D9" s="17">
        <v>15000</v>
      </c>
      <c r="E9" s="23">
        <v>1</v>
      </c>
      <c r="F9" s="17">
        <v>15000</v>
      </c>
      <c r="G9" s="17">
        <v>12000</v>
      </c>
      <c r="H9" s="17">
        <v>3000</v>
      </c>
      <c r="I9" s="16" t="s">
        <v>63</v>
      </c>
    </row>
    <row r="10" spans="1:9" ht="49.95" customHeight="1">
      <c r="A10" s="16" t="s">
        <v>35</v>
      </c>
      <c r="B10" s="16" t="s">
        <v>64</v>
      </c>
      <c r="C10" s="16" t="s">
        <v>65</v>
      </c>
      <c r="D10" s="17">
        <v>18000</v>
      </c>
      <c r="E10" s="23">
        <v>1</v>
      </c>
      <c r="F10" s="17">
        <v>18000</v>
      </c>
      <c r="G10" s="17">
        <v>14400</v>
      </c>
      <c r="H10" s="17">
        <v>3600</v>
      </c>
      <c r="I10" s="16" t="s">
        <v>66</v>
      </c>
    </row>
    <row r="11" spans="1:9" ht="14.4" thickBot="1"/>
    <row r="12" spans="1:9" ht="24" thickBot="1">
      <c r="A12" s="27" t="s">
        <v>69</v>
      </c>
      <c r="B12" s="25"/>
      <c r="C12" s="25"/>
      <c r="D12" s="25"/>
      <c r="E12" s="26"/>
      <c r="F12" s="24">
        <f>SUM(F6:F10)</f>
        <v>83700</v>
      </c>
      <c r="G12" s="18">
        <f>SUM(G6:G10)</f>
        <v>66960</v>
      </c>
      <c r="H12" s="18">
        <f>SUM(H6:H10)</f>
        <v>16740</v>
      </c>
      <c r="I12" s="21" t="s">
        <v>67</v>
      </c>
    </row>
    <row r="14" spans="1:9" ht="30" customHeight="1">
      <c r="A14" s="30" t="s">
        <v>68</v>
      </c>
      <c r="B14" s="30"/>
      <c r="C14" s="30"/>
      <c r="D14" s="30"/>
      <c r="E14" s="30"/>
      <c r="F14" s="30"/>
      <c r="G14" s="30"/>
      <c r="H14" s="30"/>
      <c r="I14" s="30"/>
    </row>
  </sheetData>
  <mergeCells count="3">
    <mergeCell ref="A1:I1"/>
    <mergeCell ref="A3:I3"/>
    <mergeCell ref="A14:I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E548AD73888941A6B68E948E44AADD" ma:contentTypeVersion="4" ma:contentTypeDescription="Create a new document." ma:contentTypeScope="" ma:versionID="73e527fa8277feefd4b9b99fbb3cd1e6">
  <xsd:schema xmlns:xsd="http://www.w3.org/2001/XMLSchema" xmlns:xs="http://www.w3.org/2001/XMLSchema" xmlns:p="http://schemas.microsoft.com/office/2006/metadata/properties" xmlns:ns1="http://schemas.microsoft.com/sharepoint/v3" xmlns:ns2="16f00c2e-ac5c-418b-9f13-a0771dbd417d" xmlns:ns3="7b7b584f-b248-4b7e-83b3-414c80c55410" targetNamespace="http://schemas.microsoft.com/office/2006/metadata/properties" ma:root="true" ma:fieldsID="a15ab3aa589151f7b427c1ad3fbfcf91" ns1:_="" ns2:_="" ns3:_="">
    <xsd:import namespace="http://schemas.microsoft.com/sharepoint/v3"/>
    <xsd:import namespace="16f00c2e-ac5c-418b-9f13-a0771dbd417d"/>
    <xsd:import namespace="7b7b584f-b248-4b7e-83b3-414c80c5541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URL" minOccurs="0"/>
                <xsd:element ref="ns3:Order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1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7b584f-b248-4b7e-83b3-414c80c55410" elementFormDefault="qualified">
    <xsd:import namespace="http://schemas.microsoft.com/office/2006/documentManagement/types"/>
    <xsd:import namespace="http://schemas.microsoft.com/office/infopath/2007/PartnerControls"/>
    <xsd:element name="Order0" ma:index="12" nillable="true" ma:displayName="Order" ma:internalName="Order0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http://schemas.microsoft.com/sharepoint/v3">
      <Url xsi:nil="true"/>
      <Description xsi:nil="true"/>
    </URL>
    <Order0 xmlns="7b7b584f-b248-4b7e-83b3-414c80c55410">50</Order0>
  </documentManagement>
</p:properties>
</file>

<file path=customXml/itemProps1.xml><?xml version="1.0" encoding="utf-8"?>
<ds:datastoreItem xmlns:ds="http://schemas.openxmlformats.org/officeDocument/2006/customXml" ds:itemID="{8C326BE6-1A37-4E46-BB2E-F832D09D1F07}"/>
</file>

<file path=customXml/itemProps2.xml><?xml version="1.0" encoding="utf-8"?>
<ds:datastoreItem xmlns:ds="http://schemas.openxmlformats.org/officeDocument/2006/customXml" ds:itemID="{3E95359F-4D16-4CE4-B6B2-11B5085DCA12}"/>
</file>

<file path=customXml/itemProps3.xml><?xml version="1.0" encoding="utf-8"?>
<ds:datastoreItem xmlns:ds="http://schemas.openxmlformats.org/officeDocument/2006/customXml" ds:itemID="{E22E4534-411B-4902-AC01-5AB2185B8AAF}"/>
</file>

<file path=customXml/itemProps4.xml><?xml version="1.0" encoding="utf-8"?>
<ds:datastoreItem xmlns:ds="http://schemas.openxmlformats.org/officeDocument/2006/customXml" ds:itemID="{DE4D06E9-95F5-4E83-A30D-59129988A2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Example 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Cowan</dc:creator>
  <cp:keywords/>
  <dc:description/>
  <cp:lastModifiedBy>Delcourt, Jennifer A</cp:lastModifiedBy>
  <cp:revision/>
  <dcterms:created xsi:type="dcterms:W3CDTF">2026-09-16T14:25:48Z</dcterms:created>
  <dcterms:modified xsi:type="dcterms:W3CDTF">2026-10-13T15:44:30Z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0x0101008BE548AD73888941A6B68E948E44AADD</vt:lpwstr>
  </property>
  <property fmtid="{D5CDD505-2E9C-101B-9397-08002B2CF9AE}" pid="3" name="Order">
    <vt:r8>2100</vt:r8>
  </property>
</Properties>
</file>